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оспись расходов" sheetId="1" r:id="rId1"/>
  </sheets>
  <definedNames>
    <definedName name="BFT_Print_Titles_1">'Роспись расходов'!$12:$14</definedName>
    <definedName name="_xlnm.Print_Titles" localSheetId="0">'Роспись расходов'!$12:$14</definedName>
  </definedNames>
  <calcPr fullCalcOnLoad="1"/>
</workbook>
</file>

<file path=xl/sharedStrings.xml><?xml version="1.0" encoding="utf-8"?>
<sst xmlns="http://schemas.openxmlformats.org/spreadsheetml/2006/main" count="594" uniqueCount="160">
  <si>
    <t xml:space="preserve">к решению Детловского сельского Совета депутатов </t>
  </si>
  <si>
    <t>(тыс.руб.)</t>
  </si>
  <si>
    <t>Наименование показателя</t>
  </si>
  <si>
    <t>1</t>
  </si>
  <si>
    <t>2</t>
  </si>
  <si>
    <t>3</t>
  </si>
  <si>
    <t>5</t>
  </si>
  <si>
    <t>6</t>
  </si>
  <si>
    <t>0100000</t>
  </si>
  <si>
    <t>Благоустройство и озеленение населенных пунктов</t>
  </si>
  <si>
    <t>0110000</t>
  </si>
  <si>
    <t>0118113</t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</si>
  <si>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</si>
  <si>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</si>
  <si>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</si>
  <si>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 xml:space="preserve"> </t>
  </si>
  <si>
    <t>Благоустройство</t>
  </si>
  <si>
    <t>0503</t>
  </si>
  <si>
    <t>Уличное освещение</t>
  </si>
  <si>
    <t>0118103</t>
  </si>
  <si>
    <t>0118357</t>
  </si>
  <si>
    <t>Содержание улично дорожной сети</t>
  </si>
  <si>
    <t>0120000</t>
  </si>
  <si>
    <t>Муниципальные дорожные фонды</t>
  </si>
  <si>
    <t>0128102</t>
  </si>
  <si>
    <t>Национальная экономика</t>
  </si>
  <si>
    <t>9048102</t>
  </si>
  <si>
    <t>Дорожное хозяйство</t>
  </si>
  <si>
    <t>0409</t>
  </si>
  <si>
    <t>Профилактика терроризма и экстремизма на территории поселения</t>
  </si>
  <si>
    <t>0130000</t>
  </si>
  <si>
    <t>Противодействие терроризму и экстремизму</t>
  </si>
  <si>
    <t>0138023</t>
  </si>
  <si>
    <t>Другие общегосударственные вопросы</t>
  </si>
  <si>
    <t>0113</t>
  </si>
  <si>
    <t>Программа «Развитие культуры на территории муниципального образования Детловский сельсовет на 2014-2016годы»</t>
  </si>
  <si>
    <t>0200000</t>
  </si>
  <si>
    <t>Поддержка искусства и народного творчества</t>
  </si>
  <si>
    <t>0210000</t>
  </si>
  <si>
    <t>Региональная надбавка</t>
  </si>
  <si>
    <t>0211021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</si>
  <si>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</si>
  <si>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111</t>
  </si>
  <si>
    <t xml:space="preserve">Культура, кинематография </t>
  </si>
  <si>
    <t>0218062</t>
  </si>
  <si>
    <t>Культура</t>
  </si>
  <si>
    <t>0801</t>
  </si>
  <si>
    <t>Осуществление деятельности подведомственных учреждений</t>
  </si>
  <si>
    <t>Организация и проведение культурных мероприятий и событий за счет средств районного бюджета</t>
  </si>
  <si>
    <t>0218079</t>
  </si>
  <si>
    <t>Развитие физической культуры и спорта</t>
  </si>
  <si>
    <t>0220000</t>
  </si>
  <si>
    <t>Мероприятия по развитию физической культуры и спорта</t>
  </si>
  <si>
    <t>0228081</t>
  </si>
  <si>
    <t>Физическая культура и спорт</t>
  </si>
  <si>
    <t>Другие вопросы в области культуры и спорта</t>
  </si>
  <si>
    <t>1105</t>
  </si>
  <si>
    <t>9000000</t>
  </si>
  <si>
    <t>9010000</t>
  </si>
  <si>
    <t>9017514</t>
  </si>
  <si>
    <t>9018011</t>
  </si>
  <si>
    <t>9018021</t>
  </si>
  <si>
    <t>121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</si>
  <si>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</si>
  <si>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</si>
  <si>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Взносы в Совет муниципальных образований края</t>
  </si>
  <si>
    <t>9018022</t>
  </si>
  <si>
    <t>852</t>
  </si>
  <si>
    <t>9018025</t>
  </si>
  <si>
    <t>0102</t>
  </si>
  <si>
    <t>9018306</t>
  </si>
  <si>
    <t>Иные межбюджетные трансферты</t>
  </si>
  <si>
    <t>540</t>
  </si>
  <si>
    <t>9018307</t>
  </si>
  <si>
    <t>Национальная оборона в рамках не программных расходов</t>
  </si>
  <si>
    <t>9020000</t>
  </si>
  <si>
    <t>9025118</t>
  </si>
  <si>
    <t>Национальная оборона</t>
  </si>
  <si>
    <t>Мобилизационная  и вневойсковая подготовка</t>
  </si>
  <si>
    <t>0203</t>
  </si>
  <si>
    <t>Национальная экономика в рамках не программных расходов</t>
  </si>
  <si>
    <t>9040000</t>
  </si>
  <si>
    <t>Доржное хозяйство</t>
  </si>
  <si>
    <t>9048303</t>
  </si>
  <si>
    <t>Другие вопросы в области национальной экономики</t>
  </si>
  <si>
    <t>0412</t>
  </si>
  <si>
    <t>9048304</t>
  </si>
  <si>
    <t>0228062</t>
  </si>
  <si>
    <t>9080000</t>
  </si>
  <si>
    <t>9088062</t>
  </si>
  <si>
    <t>100</t>
  </si>
  <si>
    <t>ВСЕГО</t>
  </si>
  <si>
    <t xml:space="preserve">Распределение бюджетных ассигнований по целевым статьям (муниципальным программам Детловского сельсовета и непрограммным направлениям деятельности), группам и подгруппам видов расходов, разделам, подразделам классификации расходов местного бюджета на 2015 год </t>
  </si>
  <si>
    <t>2015 год</t>
  </si>
  <si>
    <t>0107</t>
  </si>
  <si>
    <t>Обеспечение проведения выборов и референдумов</t>
  </si>
  <si>
    <t>Центральный аппарат</t>
  </si>
  <si>
    <t>Глава муниципального образования</t>
  </si>
  <si>
    <t xml:space="preserve">от 11.12.2014  № 61-133р      </t>
  </si>
  <si>
    <t>"О бюджете муниципального образования Детловский сельсовет на 2015 год и плановый период 2016-2017 годов"</t>
  </si>
  <si>
    <t>Обеспечение жизнедеятельности, улучшения качества жизни населения МО «Детловский сельсовет на 2014-2017годы»</t>
  </si>
  <si>
    <t>240</t>
  </si>
  <si>
    <t>200</t>
  </si>
  <si>
    <t>Целевая статья</t>
  </si>
  <si>
    <t>Вид расходов</t>
  </si>
  <si>
    <t>Раздел, подраздел</t>
  </si>
  <si>
    <t>0500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</si>
  <si>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</si>
  <si>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</si>
  <si>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0400</t>
  </si>
  <si>
    <t>0100</t>
  </si>
  <si>
    <t>Общегосударственные расходы</t>
  </si>
  <si>
    <t>110</t>
  </si>
  <si>
    <t>0800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</si>
  <si>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</si>
  <si>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казенных учреждений</t>
  </si>
  <si>
    <t>1100</t>
  </si>
  <si>
    <t>Непрограммые расходы</t>
  </si>
  <si>
    <t>Функционирование администрации в рамках непрограммных расходов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</si>
  <si>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</si>
  <si>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Резервные фонды в рамках непрограммных расходов органов местного самоуправленияорганов местного самоуправления</t>
  </si>
  <si>
    <t>0111</t>
  </si>
  <si>
    <t xml:space="preserve">Резервные фонды </t>
  </si>
  <si>
    <t>120</t>
  </si>
  <si>
    <t>Функционирование органов муниципального образования</t>
  </si>
  <si>
    <t>Расходы на выплаты персоналу государственных (муниципальных) органов</t>
  </si>
  <si>
    <t>800</t>
  </si>
  <si>
    <t>850</t>
  </si>
  <si>
    <t>Иные бюджетные ассигнования</t>
  </si>
  <si>
    <t>Уплата налогов, сборов и иных платежей</t>
  </si>
  <si>
    <t>Уплата взносов в Совет муниципальных образований края</t>
  </si>
  <si>
    <t>Функционирование главы муниципального образования</t>
  </si>
  <si>
    <t xml:space="preserve">Межбюджетные трансферты </t>
  </si>
  <si>
    <t>500</t>
  </si>
  <si>
    <t>Расходы по передаче полномочий в области юридической деятельности в рамках непрограммых расходов</t>
  </si>
  <si>
    <t>Расходы по передаче полномочий в области внешнего контроля в рамках непрограммых расходов</t>
  </si>
  <si>
    <t>Расходы на 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</t>
  </si>
  <si>
    <t>0200</t>
  </si>
  <si>
    <t>Расходы по передаче полномочий в области градостроительной деятельности в рамках непрограммых расходов</t>
  </si>
  <si>
    <t>Расходы по передаче полномочий в области земельного контроля в рамках непрограммых расходов</t>
  </si>
  <si>
    <t>Приложение № 8</t>
  </si>
  <si>
    <t>0300</t>
  </si>
  <si>
    <t>0314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</si>
  <si>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</si>
  <si>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</si>
  <si>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0127508</t>
  </si>
  <si>
    <t>Субсидия бюджетам муниципальных образований Красноярского края на содержание автомобильных дорог общего пользования местного значения городских округов, городских и сельских поселений</t>
  </si>
  <si>
    <t>Расходы на капитальный ремонт и ремонт автомобильных дорог общего пользования местного значения городских округов численность населения менее 90 тыс человек городских и сельских поселений за счет средств дорожного фонда</t>
  </si>
  <si>
    <t>0127594</t>
  </si>
  <si>
    <t>Софинансирование субсидии на содержание автомобильных дорог общего пользования местного значения городских округов, городских и сельских поселений</t>
  </si>
  <si>
    <t>Софинансирование на капитальный ремонт и ремонт автомобильных дорог общего пользования местного значения городских округов численность населения менее 90 тыс человек городских и сельских поселений за счет средств дорожного фонда</t>
  </si>
  <si>
    <t>0128508</t>
  </si>
  <si>
    <t>0128594</t>
  </si>
  <si>
    <t>Организация проведения общественных оплачиваемых работ</t>
  </si>
  <si>
    <t>0128203</t>
  </si>
  <si>
    <t>Муниципальные дорожные фонды за счет средств местного бюджета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</si>
  <si>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</si>
  <si>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 xml:space="preserve">От 25.12.2015 № 7-18р </t>
  </si>
  <si>
    <t>9018024</t>
  </si>
  <si>
    <t>Приложение № 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</si>
</sst>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0"/>
    <numFmt numFmtId="166" formatCode="#,##0.000"/>
    <numFmt numFmtId="167" formatCode="#,##0.0"/>
  </numFmts>
  <fonts count="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17" applyFont="1" applyFill="1" applyAlignment="1">
      <alignment vertical="top" wrapText="1"/>
      <protection/>
    </xf>
    <xf numFmtId="0" fontId="1" fillId="0" borderId="0" xfId="0" applyFont="1" applyAlignment="1">
      <alignment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/>
    </xf>
    <xf numFmtId="0" fontId="4" fillId="0" borderId="1" xfId="0" applyFont="1" applyBorder="1" applyAlignment="1">
      <alignment horizontal="left" wrapText="1"/>
    </xf>
    <xf numFmtId="49" fontId="4" fillId="0" borderId="0" xfId="0" applyNumberFormat="1" applyFont="1" applyAlignment="1">
      <alignment wrapText="1"/>
    </xf>
    <xf numFmtId="164" fontId="5" fillId="0" borderId="2" xfId="0" applyNumberFormat="1" applyFont="1" applyBorder="1" applyAlignment="1">
      <alignment/>
    </xf>
    <xf numFmtId="164" fontId="4" fillId="0" borderId="2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Border="1" applyAlignment="1">
      <alignment vertical="top"/>
    </xf>
    <xf numFmtId="164" fontId="4" fillId="0" borderId="2" xfId="0" applyNumberFormat="1" applyFont="1" applyBorder="1" applyAlignment="1">
      <alignment/>
    </xf>
    <xf numFmtId="0" fontId="4" fillId="0" borderId="0" xfId="17" applyFont="1" applyFill="1" applyAlignment="1">
      <alignment horizontal="right" vertical="top" wrapText="1"/>
      <protection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3"/>
  <sheetViews>
    <sheetView tabSelected="1" workbookViewId="0" topLeftCell="A1">
      <selection activeCell="G2" sqref="G2"/>
    </sheetView>
  </sheetViews>
  <sheetFormatPr defaultColWidth="9.140625" defaultRowHeight="12.75"/>
  <cols>
    <col min="1" max="1" width="49.421875" style="1" customWidth="1"/>
    <col min="2" max="2" width="10.7109375" style="1" customWidth="1"/>
    <col min="3" max="3" width="9.8515625" style="1" customWidth="1"/>
    <col min="4" max="4" width="11.00390625" style="1" customWidth="1"/>
    <col min="5" max="5" width="15.28125" style="1" customWidth="1"/>
    <col min="6" max="6" width="8.8515625" style="1" customWidth="1"/>
    <col min="7" max="33" width="15.7109375" style="1" customWidth="1"/>
    <col min="34" max="16384" width="8.8515625" style="1" customWidth="1"/>
  </cols>
  <sheetData>
    <row r="1" spans="1:5" ht="18.75">
      <c r="A1" s="8"/>
      <c r="B1" s="8"/>
      <c r="C1" s="8"/>
      <c r="D1" s="8"/>
      <c r="E1" s="9" t="s">
        <v>159</v>
      </c>
    </row>
    <row r="2" spans="1:5" ht="18.75">
      <c r="A2" s="8"/>
      <c r="B2" s="8"/>
      <c r="C2" s="8"/>
      <c r="D2" s="8"/>
      <c r="E2" s="10" t="s">
        <v>0</v>
      </c>
    </row>
    <row r="3" spans="1:5" ht="18.75">
      <c r="A3" s="8"/>
      <c r="B3" s="8"/>
      <c r="C3" s="8"/>
      <c r="D3" s="8"/>
      <c r="E3" s="10" t="s">
        <v>157</v>
      </c>
    </row>
    <row r="4" spans="1:5" ht="18.75">
      <c r="A4" s="8"/>
      <c r="B4" s="8"/>
      <c r="C4" s="8"/>
      <c r="D4" s="8"/>
      <c r="E4" s="9" t="s">
        <v>140</v>
      </c>
    </row>
    <row r="5" spans="1:5" ht="18.75">
      <c r="A5" s="8"/>
      <c r="B5" s="10"/>
      <c r="C5" s="10"/>
      <c r="D5" s="10"/>
      <c r="E5" s="10" t="s">
        <v>0</v>
      </c>
    </row>
    <row r="6" spans="1:6" ht="24" customHeight="1">
      <c r="A6" s="8"/>
      <c r="B6" s="25" t="s">
        <v>98</v>
      </c>
      <c r="C6" s="25"/>
      <c r="D6" s="25"/>
      <c r="E6" s="25"/>
      <c r="F6" s="4"/>
    </row>
    <row r="7" spans="1:6" ht="53.25" customHeight="1">
      <c r="A7" s="8"/>
      <c r="B7" s="32" t="s">
        <v>99</v>
      </c>
      <c r="C7" s="32"/>
      <c r="D7" s="32"/>
      <c r="E7" s="32"/>
      <c r="F7" s="5"/>
    </row>
    <row r="8" spans="1:5" ht="18.75">
      <c r="A8" s="8"/>
      <c r="B8" s="8"/>
      <c r="C8" s="8"/>
      <c r="D8" s="8"/>
      <c r="E8" s="8"/>
    </row>
    <row r="9" spans="1:5" ht="96" customHeight="1">
      <c r="A9" s="33" t="s">
        <v>92</v>
      </c>
      <c r="B9" s="33"/>
      <c r="C9" s="33"/>
      <c r="D9" s="33"/>
      <c r="E9" s="33"/>
    </row>
    <row r="10" spans="1:5" ht="18.75">
      <c r="A10" s="34"/>
      <c r="B10" s="34"/>
      <c r="C10" s="11"/>
      <c r="D10" s="12"/>
      <c r="E10" s="12"/>
    </row>
    <row r="11" spans="1:5" ht="18.75">
      <c r="A11" s="34"/>
      <c r="B11" s="34"/>
      <c r="C11" s="11"/>
      <c r="D11" s="8"/>
      <c r="E11" s="8" t="s">
        <v>1</v>
      </c>
    </row>
    <row r="12" spans="1:6" ht="15.75" customHeight="1">
      <c r="A12" s="35" t="s">
        <v>2</v>
      </c>
      <c r="B12" s="26" t="s">
        <v>103</v>
      </c>
      <c r="C12" s="28" t="s">
        <v>104</v>
      </c>
      <c r="D12" s="30" t="s">
        <v>105</v>
      </c>
      <c r="E12" s="35" t="s">
        <v>93</v>
      </c>
      <c r="F12" s="3"/>
    </row>
    <row r="13" spans="1:6" ht="15.75">
      <c r="A13" s="35"/>
      <c r="B13" s="27"/>
      <c r="C13" s="29"/>
      <c r="D13" s="31"/>
      <c r="E13" s="35"/>
      <c r="F13" s="3"/>
    </row>
    <row r="14" spans="1:6" ht="18.75">
      <c r="A14" s="13" t="s">
        <v>3</v>
      </c>
      <c r="B14" s="13" t="s">
        <v>4</v>
      </c>
      <c r="C14" s="13" t="s">
        <v>5</v>
      </c>
      <c r="D14" s="13" t="s">
        <v>6</v>
      </c>
      <c r="E14" s="13" t="s">
        <v>7</v>
      </c>
      <c r="F14" s="3"/>
    </row>
    <row r="15" spans="1:6" ht="18.75">
      <c r="A15" s="37" t="s">
        <v>91</v>
      </c>
      <c r="B15" s="37"/>
      <c r="C15" s="37"/>
      <c r="D15" s="37"/>
      <c r="E15" s="21">
        <f>E203</f>
        <v>4156.86001</v>
      </c>
      <c r="F15" s="3"/>
    </row>
    <row r="16" spans="1:5" ht="75">
      <c r="A16" s="14" t="s">
        <v>100</v>
      </c>
      <c r="B16" s="15" t="s">
        <v>8</v>
      </c>
      <c r="C16" s="15"/>
      <c r="D16" s="15"/>
      <c r="E16" s="22">
        <f>E17+E34+E71+E28+E53</f>
        <v>526.30501</v>
      </c>
    </row>
    <row r="17" spans="1:5" ht="37.5">
      <c r="A17" s="14" t="s">
        <v>9</v>
      </c>
      <c r="B17" s="15" t="s">
        <v>10</v>
      </c>
      <c r="C17" s="15"/>
      <c r="D17" s="15"/>
      <c r="E17" s="22">
        <f>E27</f>
        <v>65</v>
      </c>
    </row>
    <row r="18" spans="1:5" ht="37.5" hidden="1">
      <c r="A18" s="14" t="s">
        <v>9</v>
      </c>
      <c r="B18" s="15" t="s">
        <v>11</v>
      </c>
      <c r="C18" s="15"/>
      <c r="D18" s="15"/>
      <c r="E18" s="22">
        <f>E21</f>
        <v>0</v>
      </c>
    </row>
    <row r="19" spans="1:5" ht="56.25" hidden="1">
      <c r="A19" s="14" t="s">
        <v>12</v>
      </c>
      <c r="B19" s="15" t="s">
        <v>11</v>
      </c>
      <c r="C19" s="15" t="s">
        <v>13</v>
      </c>
      <c r="D19" s="15"/>
      <c r="E19" s="22">
        <f>E21</f>
        <v>0</v>
      </c>
    </row>
    <row r="20" spans="1:7" ht="18.75" hidden="1">
      <c r="A20" s="14" t="s">
        <v>14</v>
      </c>
      <c r="B20" s="15" t="s">
        <v>11</v>
      </c>
      <c r="C20" s="15" t="s">
        <v>13</v>
      </c>
      <c r="D20" s="15"/>
      <c r="E20" s="22">
        <f>E21</f>
        <v>0</v>
      </c>
      <c r="G20" s="1" t="s">
        <v>15</v>
      </c>
    </row>
    <row r="21" spans="1:5" ht="18.75" hidden="1">
      <c r="A21" s="14" t="s">
        <v>16</v>
      </c>
      <c r="B21" s="15" t="s">
        <v>11</v>
      </c>
      <c r="C21" s="15" t="s">
        <v>13</v>
      </c>
      <c r="D21" s="15" t="s">
        <v>17</v>
      </c>
      <c r="E21" s="22"/>
    </row>
    <row r="22" spans="1:5" ht="18.75" hidden="1">
      <c r="A22" s="14" t="s">
        <v>18</v>
      </c>
      <c r="B22" s="15"/>
      <c r="C22" s="15"/>
      <c r="D22" s="15"/>
      <c r="E22" s="22"/>
    </row>
    <row r="23" spans="1:5" ht="18.75">
      <c r="A23" s="14" t="s">
        <v>18</v>
      </c>
      <c r="B23" s="15" t="s">
        <v>19</v>
      </c>
      <c r="C23" s="15"/>
      <c r="D23" s="15"/>
      <c r="E23" s="22">
        <f>E27</f>
        <v>65</v>
      </c>
    </row>
    <row r="24" spans="1:5" ht="36.75" customHeight="1">
      <c r="A24" s="6" t="s">
        <v>107</v>
      </c>
      <c r="B24" s="15" t="s">
        <v>19</v>
      </c>
      <c r="C24" s="15" t="s">
        <v>102</v>
      </c>
      <c r="D24" s="15"/>
      <c r="E24" s="22">
        <f>E27</f>
        <v>65</v>
      </c>
    </row>
    <row r="25" spans="1:5" ht="56.25">
      <c r="A25" s="6" t="s">
        <v>108</v>
      </c>
      <c r="B25" s="15" t="s">
        <v>19</v>
      </c>
      <c r="C25" s="15" t="s">
        <v>101</v>
      </c>
      <c r="D25" s="15"/>
      <c r="E25" s="22">
        <f>E27</f>
        <v>65</v>
      </c>
    </row>
    <row r="26" spans="1:5" ht="56.25">
      <c r="A26" s="6" t="s">
        <v>12</v>
      </c>
      <c r="B26" s="15" t="s">
        <v>19</v>
      </c>
      <c r="C26" s="15" t="s">
        <v>13</v>
      </c>
      <c r="D26" s="15"/>
      <c r="E26" s="22">
        <v>65</v>
      </c>
    </row>
    <row r="27" spans="1:5" ht="18.75">
      <c r="A27" s="14" t="s">
        <v>16</v>
      </c>
      <c r="B27" s="15" t="s">
        <v>19</v>
      </c>
      <c r="C27" s="15" t="s">
        <v>13</v>
      </c>
      <c r="D27" s="15" t="s">
        <v>17</v>
      </c>
      <c r="E27" s="22">
        <f>E26</f>
        <v>65</v>
      </c>
    </row>
    <row r="28" spans="1:5" ht="37.5">
      <c r="A28" s="6" t="s">
        <v>153</v>
      </c>
      <c r="B28" s="15" t="s">
        <v>20</v>
      </c>
      <c r="C28" s="15"/>
      <c r="D28" s="15"/>
      <c r="E28" s="22">
        <v>11.18292</v>
      </c>
    </row>
    <row r="29" spans="1:5" ht="56.25">
      <c r="A29" s="6" t="s">
        <v>107</v>
      </c>
      <c r="B29" s="15" t="s">
        <v>20</v>
      </c>
      <c r="C29" s="15" t="s">
        <v>102</v>
      </c>
      <c r="D29" s="15"/>
      <c r="E29" s="22">
        <f>E28</f>
        <v>11.18292</v>
      </c>
    </row>
    <row r="30" spans="1:5" ht="56.25">
      <c r="A30" s="6" t="s">
        <v>108</v>
      </c>
      <c r="B30" s="15" t="s">
        <v>20</v>
      </c>
      <c r="C30" s="15" t="s">
        <v>101</v>
      </c>
      <c r="D30" s="15"/>
      <c r="E30" s="22">
        <f>E28</f>
        <v>11.18292</v>
      </c>
    </row>
    <row r="31" spans="1:5" ht="56.25">
      <c r="A31" s="6" t="s">
        <v>12</v>
      </c>
      <c r="B31" s="15" t="s">
        <v>20</v>
      </c>
      <c r="C31" s="15" t="s">
        <v>13</v>
      </c>
      <c r="D31" s="15"/>
      <c r="E31" s="22">
        <f>E28</f>
        <v>11.18292</v>
      </c>
    </row>
    <row r="32" spans="1:5" ht="18.75">
      <c r="A32" s="14" t="s">
        <v>16</v>
      </c>
      <c r="B32" s="15" t="s">
        <v>19</v>
      </c>
      <c r="C32" s="15" t="s">
        <v>13</v>
      </c>
      <c r="D32" s="15" t="s">
        <v>17</v>
      </c>
      <c r="E32" s="22">
        <f>E28</f>
        <v>11.18292</v>
      </c>
    </row>
    <row r="33" spans="1:5" ht="18.75">
      <c r="A33" s="6" t="s">
        <v>14</v>
      </c>
      <c r="B33" s="15" t="s">
        <v>10</v>
      </c>
      <c r="C33" s="15" t="s">
        <v>13</v>
      </c>
      <c r="D33" s="15" t="s">
        <v>106</v>
      </c>
      <c r="E33" s="22">
        <f>E27+E32</f>
        <v>76.18292</v>
      </c>
    </row>
    <row r="34" spans="1:5" ht="18.75">
      <c r="A34" s="16" t="s">
        <v>21</v>
      </c>
      <c r="B34" s="17" t="s">
        <v>22</v>
      </c>
      <c r="C34" s="18"/>
      <c r="D34" s="18"/>
      <c r="E34" s="22">
        <f>E35+E41+E47+E59+E65</f>
        <v>388.00617</v>
      </c>
    </row>
    <row r="35" spans="1:5" ht="112.5">
      <c r="A35" s="6" t="s">
        <v>146</v>
      </c>
      <c r="B35" s="17" t="s">
        <v>145</v>
      </c>
      <c r="C35" s="18"/>
      <c r="D35" s="18"/>
      <c r="E35" s="22">
        <f>E40</f>
        <v>60</v>
      </c>
    </row>
    <row r="36" spans="1:5" ht="56.25">
      <c r="A36" s="6" t="s">
        <v>107</v>
      </c>
      <c r="B36" s="17" t="s">
        <v>145</v>
      </c>
      <c r="C36" s="18" t="s">
        <v>102</v>
      </c>
      <c r="D36" s="18"/>
      <c r="E36" s="22">
        <f>E40</f>
        <v>60</v>
      </c>
    </row>
    <row r="37" spans="1:5" ht="56.25">
      <c r="A37" s="6" t="s">
        <v>108</v>
      </c>
      <c r="B37" s="17" t="s">
        <v>145</v>
      </c>
      <c r="C37" s="18" t="s">
        <v>101</v>
      </c>
      <c r="D37" s="18"/>
      <c r="E37" s="22">
        <f>E40</f>
        <v>60</v>
      </c>
    </row>
    <row r="38" spans="1:5" ht="56.25">
      <c r="A38" s="6" t="s">
        <v>12</v>
      </c>
      <c r="B38" s="17" t="s">
        <v>145</v>
      </c>
      <c r="C38" s="18" t="s">
        <v>13</v>
      </c>
      <c r="D38" s="18"/>
      <c r="E38" s="22">
        <f>E40</f>
        <v>60</v>
      </c>
    </row>
    <row r="39" spans="1:5" ht="18.75">
      <c r="A39" s="6" t="s">
        <v>25</v>
      </c>
      <c r="B39" s="17" t="s">
        <v>145</v>
      </c>
      <c r="C39" s="18" t="s">
        <v>13</v>
      </c>
      <c r="D39" s="18" t="s">
        <v>109</v>
      </c>
      <c r="E39" s="22">
        <f>E40</f>
        <v>60</v>
      </c>
    </row>
    <row r="40" spans="1:5" ht="18.75">
      <c r="A40" s="7" t="s">
        <v>27</v>
      </c>
      <c r="B40" s="17" t="s">
        <v>145</v>
      </c>
      <c r="C40" s="18" t="s">
        <v>13</v>
      </c>
      <c r="D40" s="18" t="s">
        <v>28</v>
      </c>
      <c r="E40" s="22">
        <v>60</v>
      </c>
    </row>
    <row r="41" spans="1:5" ht="131.25">
      <c r="A41" s="6" t="s">
        <v>147</v>
      </c>
      <c r="B41" s="17" t="s">
        <v>148</v>
      </c>
      <c r="C41" s="18"/>
      <c r="D41" s="18"/>
      <c r="E41" s="22">
        <f>E46</f>
        <v>271.436</v>
      </c>
    </row>
    <row r="42" spans="1:5" ht="56.25">
      <c r="A42" s="6" t="s">
        <v>107</v>
      </c>
      <c r="B42" s="17" t="s">
        <v>148</v>
      </c>
      <c r="C42" s="18" t="s">
        <v>102</v>
      </c>
      <c r="D42" s="18"/>
      <c r="E42" s="22">
        <f>E46</f>
        <v>271.436</v>
      </c>
    </row>
    <row r="43" spans="1:5" ht="56.25">
      <c r="A43" s="6" t="s">
        <v>108</v>
      </c>
      <c r="B43" s="17" t="s">
        <v>148</v>
      </c>
      <c r="C43" s="18" t="s">
        <v>101</v>
      </c>
      <c r="D43" s="18"/>
      <c r="E43" s="22">
        <f>E46</f>
        <v>271.436</v>
      </c>
    </row>
    <row r="44" spans="1:5" ht="56.25">
      <c r="A44" s="6" t="s">
        <v>12</v>
      </c>
      <c r="B44" s="17" t="s">
        <v>148</v>
      </c>
      <c r="C44" s="18" t="s">
        <v>13</v>
      </c>
      <c r="D44" s="18"/>
      <c r="E44" s="22">
        <f>E46</f>
        <v>271.436</v>
      </c>
    </row>
    <row r="45" spans="1:5" ht="18.75">
      <c r="A45" s="6" t="s">
        <v>25</v>
      </c>
      <c r="B45" s="17" t="s">
        <v>148</v>
      </c>
      <c r="C45" s="18" t="s">
        <v>13</v>
      </c>
      <c r="D45" s="18" t="s">
        <v>109</v>
      </c>
      <c r="E45" s="22">
        <f>E46</f>
        <v>271.436</v>
      </c>
    </row>
    <row r="46" spans="1:5" ht="18.75">
      <c r="A46" s="7" t="s">
        <v>27</v>
      </c>
      <c r="B46" s="17" t="s">
        <v>148</v>
      </c>
      <c r="C46" s="18" t="s">
        <v>13</v>
      </c>
      <c r="D46" s="18" t="s">
        <v>28</v>
      </c>
      <c r="E46" s="22">
        <v>271.436</v>
      </c>
    </row>
    <row r="47" spans="1:5" ht="18.75">
      <c r="A47" s="16" t="s">
        <v>23</v>
      </c>
      <c r="B47" s="17" t="s">
        <v>24</v>
      </c>
      <c r="C47" s="18"/>
      <c r="D47" s="18"/>
      <c r="E47" s="22">
        <f>E52</f>
        <v>48.36709</v>
      </c>
    </row>
    <row r="48" spans="1:5" ht="56.25">
      <c r="A48" s="6" t="s">
        <v>107</v>
      </c>
      <c r="B48" s="17" t="s">
        <v>24</v>
      </c>
      <c r="C48" s="18" t="s">
        <v>102</v>
      </c>
      <c r="D48" s="18"/>
      <c r="E48" s="22">
        <f>E52</f>
        <v>48.36709</v>
      </c>
    </row>
    <row r="49" spans="1:5" ht="56.25">
      <c r="A49" s="6" t="s">
        <v>108</v>
      </c>
      <c r="B49" s="17" t="s">
        <v>24</v>
      </c>
      <c r="C49" s="18" t="s">
        <v>101</v>
      </c>
      <c r="D49" s="18"/>
      <c r="E49" s="22">
        <f>E52</f>
        <v>48.36709</v>
      </c>
    </row>
    <row r="50" spans="1:5" ht="56.25">
      <c r="A50" s="6" t="s">
        <v>12</v>
      </c>
      <c r="B50" s="17" t="s">
        <v>24</v>
      </c>
      <c r="C50" s="18" t="s">
        <v>13</v>
      </c>
      <c r="D50" s="18"/>
      <c r="E50" s="22">
        <f>E52</f>
        <v>48.36709</v>
      </c>
    </row>
    <row r="51" spans="1:5" ht="18.75">
      <c r="A51" s="6" t="s">
        <v>25</v>
      </c>
      <c r="B51" s="17" t="s">
        <v>24</v>
      </c>
      <c r="C51" s="18" t="s">
        <v>13</v>
      </c>
      <c r="D51" s="18" t="s">
        <v>109</v>
      </c>
      <c r="E51" s="22">
        <f>E52</f>
        <v>48.36709</v>
      </c>
    </row>
    <row r="52" spans="1:5" ht="18.75">
      <c r="A52" s="7" t="s">
        <v>27</v>
      </c>
      <c r="B52" s="17" t="s">
        <v>24</v>
      </c>
      <c r="C52" s="18" t="s">
        <v>13</v>
      </c>
      <c r="D52" s="18" t="s">
        <v>28</v>
      </c>
      <c r="E52" s="22">
        <f>48.36709</f>
        <v>48.36709</v>
      </c>
    </row>
    <row r="53" spans="1:5" ht="37.5">
      <c r="A53" s="16" t="s">
        <v>155</v>
      </c>
      <c r="B53" s="17" t="s">
        <v>154</v>
      </c>
      <c r="C53" s="18"/>
      <c r="D53" s="18"/>
      <c r="E53" s="22">
        <v>61.41592</v>
      </c>
    </row>
    <row r="54" spans="1:5" ht="56.25">
      <c r="A54" s="6" t="s">
        <v>107</v>
      </c>
      <c r="B54" s="17" t="s">
        <v>154</v>
      </c>
      <c r="C54" s="18" t="s">
        <v>102</v>
      </c>
      <c r="D54" s="18"/>
      <c r="E54" s="22">
        <f>E53</f>
        <v>61.41592</v>
      </c>
    </row>
    <row r="55" spans="1:5" ht="56.25">
      <c r="A55" s="6" t="s">
        <v>108</v>
      </c>
      <c r="B55" s="17" t="s">
        <v>154</v>
      </c>
      <c r="C55" s="18" t="s">
        <v>101</v>
      </c>
      <c r="D55" s="18"/>
      <c r="E55" s="22">
        <f>E53</f>
        <v>61.41592</v>
      </c>
    </row>
    <row r="56" spans="1:5" ht="56.25">
      <c r="A56" s="6" t="s">
        <v>12</v>
      </c>
      <c r="B56" s="17" t="s">
        <v>154</v>
      </c>
      <c r="C56" s="18" t="s">
        <v>13</v>
      </c>
      <c r="D56" s="18"/>
      <c r="E56" s="22">
        <f>E53</f>
        <v>61.41592</v>
      </c>
    </row>
    <row r="57" spans="1:5" ht="18.75">
      <c r="A57" s="6" t="s">
        <v>25</v>
      </c>
      <c r="B57" s="17" t="s">
        <v>154</v>
      </c>
      <c r="C57" s="18" t="s">
        <v>13</v>
      </c>
      <c r="D57" s="18" t="s">
        <v>109</v>
      </c>
      <c r="E57" s="22">
        <f>E53</f>
        <v>61.41592</v>
      </c>
    </row>
    <row r="58" spans="1:5" ht="18.75">
      <c r="A58" s="7" t="s">
        <v>27</v>
      </c>
      <c r="B58" s="17" t="s">
        <v>154</v>
      </c>
      <c r="C58" s="18" t="s">
        <v>13</v>
      </c>
      <c r="D58" s="18" t="s">
        <v>28</v>
      </c>
      <c r="E58" s="22">
        <f>E53</f>
        <v>61.41592</v>
      </c>
    </row>
    <row r="59" spans="1:5" ht="93.75">
      <c r="A59" s="6" t="s">
        <v>149</v>
      </c>
      <c r="B59" s="17" t="s">
        <v>151</v>
      </c>
      <c r="C59" s="18"/>
      <c r="D59" s="18"/>
      <c r="E59" s="22">
        <f>E64</f>
        <v>0.06</v>
      </c>
    </row>
    <row r="60" spans="1:5" ht="56.25">
      <c r="A60" s="6" t="s">
        <v>107</v>
      </c>
      <c r="B60" s="17" t="s">
        <v>151</v>
      </c>
      <c r="C60" s="18" t="s">
        <v>102</v>
      </c>
      <c r="D60" s="18"/>
      <c r="E60" s="22">
        <f>E64</f>
        <v>0.06</v>
      </c>
    </row>
    <row r="61" spans="1:5" ht="56.25">
      <c r="A61" s="6" t="s">
        <v>108</v>
      </c>
      <c r="B61" s="17" t="s">
        <v>151</v>
      </c>
      <c r="C61" s="18" t="s">
        <v>101</v>
      </c>
      <c r="D61" s="18"/>
      <c r="E61" s="22">
        <f>E64</f>
        <v>0.06</v>
      </c>
    </row>
    <row r="62" spans="1:5" ht="56.25">
      <c r="A62" s="6" t="s">
        <v>12</v>
      </c>
      <c r="B62" s="17" t="s">
        <v>151</v>
      </c>
      <c r="C62" s="18" t="s">
        <v>13</v>
      </c>
      <c r="D62" s="18"/>
      <c r="E62" s="22">
        <f>E64</f>
        <v>0.06</v>
      </c>
    </row>
    <row r="63" spans="1:5" ht="18.75">
      <c r="A63" s="6" t="s">
        <v>25</v>
      </c>
      <c r="B63" s="17" t="s">
        <v>151</v>
      </c>
      <c r="C63" s="18" t="s">
        <v>13</v>
      </c>
      <c r="D63" s="18" t="s">
        <v>109</v>
      </c>
      <c r="E63" s="22">
        <f>E64</f>
        <v>0.06</v>
      </c>
    </row>
    <row r="64" spans="1:5" ht="18.75">
      <c r="A64" s="7" t="s">
        <v>27</v>
      </c>
      <c r="B64" s="17" t="s">
        <v>151</v>
      </c>
      <c r="C64" s="18" t="s">
        <v>13</v>
      </c>
      <c r="D64" s="18" t="s">
        <v>28</v>
      </c>
      <c r="E64" s="22">
        <v>0.06</v>
      </c>
    </row>
    <row r="65" spans="1:5" ht="131.25">
      <c r="A65" s="6" t="s">
        <v>150</v>
      </c>
      <c r="B65" s="17" t="s">
        <v>152</v>
      </c>
      <c r="C65" s="18"/>
      <c r="D65" s="18"/>
      <c r="E65" s="22">
        <f>E70</f>
        <v>8.14308</v>
      </c>
    </row>
    <row r="66" spans="1:5" ht="56.25">
      <c r="A66" s="6" t="s">
        <v>107</v>
      </c>
      <c r="B66" s="17" t="s">
        <v>152</v>
      </c>
      <c r="C66" s="18" t="s">
        <v>102</v>
      </c>
      <c r="D66" s="18"/>
      <c r="E66" s="22">
        <f>E70</f>
        <v>8.14308</v>
      </c>
    </row>
    <row r="67" spans="1:5" ht="56.25">
      <c r="A67" s="6" t="s">
        <v>108</v>
      </c>
      <c r="B67" s="17" t="s">
        <v>152</v>
      </c>
      <c r="C67" s="18" t="s">
        <v>101</v>
      </c>
      <c r="D67" s="18"/>
      <c r="E67" s="22">
        <f>E70</f>
        <v>8.14308</v>
      </c>
    </row>
    <row r="68" spans="1:5" ht="56.25">
      <c r="A68" s="6" t="s">
        <v>12</v>
      </c>
      <c r="B68" s="17" t="s">
        <v>152</v>
      </c>
      <c r="C68" s="18" t="s">
        <v>13</v>
      </c>
      <c r="D68" s="18"/>
      <c r="E68" s="22">
        <v>8.184</v>
      </c>
    </row>
    <row r="69" spans="1:5" ht="18.75">
      <c r="A69" s="6" t="s">
        <v>25</v>
      </c>
      <c r="B69" s="17" t="s">
        <v>152</v>
      </c>
      <c r="C69" s="18" t="s">
        <v>13</v>
      </c>
      <c r="D69" s="18" t="s">
        <v>109</v>
      </c>
      <c r="E69" s="22">
        <f>E70</f>
        <v>8.14308</v>
      </c>
    </row>
    <row r="70" spans="1:5" ht="18.75">
      <c r="A70" s="7" t="s">
        <v>27</v>
      </c>
      <c r="B70" s="17" t="s">
        <v>152</v>
      </c>
      <c r="C70" s="18" t="s">
        <v>13</v>
      </c>
      <c r="D70" s="18" t="s">
        <v>28</v>
      </c>
      <c r="E70" s="22">
        <v>8.14308</v>
      </c>
    </row>
    <row r="71" spans="1:5" ht="37.5">
      <c r="A71" s="16" t="s">
        <v>29</v>
      </c>
      <c r="B71" s="17" t="s">
        <v>30</v>
      </c>
      <c r="C71" s="18"/>
      <c r="D71" s="18"/>
      <c r="E71" s="22">
        <v>0.7</v>
      </c>
    </row>
    <row r="72" spans="1:5" ht="37.5">
      <c r="A72" s="14" t="s">
        <v>31</v>
      </c>
      <c r="B72" s="15" t="s">
        <v>32</v>
      </c>
      <c r="C72" s="15"/>
      <c r="D72" s="15"/>
      <c r="E72" s="22">
        <f>E74</f>
        <v>0.7</v>
      </c>
    </row>
    <row r="73" spans="1:5" ht="56.25">
      <c r="A73" s="6" t="s">
        <v>107</v>
      </c>
      <c r="B73" s="15" t="s">
        <v>32</v>
      </c>
      <c r="C73" s="15" t="s">
        <v>102</v>
      </c>
      <c r="D73" s="15"/>
      <c r="E73" s="22">
        <f>E74</f>
        <v>0.7</v>
      </c>
    </row>
    <row r="74" spans="1:5" ht="56.25">
      <c r="A74" s="6" t="s">
        <v>108</v>
      </c>
      <c r="B74" s="15" t="s">
        <v>32</v>
      </c>
      <c r="C74" s="15" t="s">
        <v>101</v>
      </c>
      <c r="D74" s="15"/>
      <c r="E74" s="22">
        <v>0.7</v>
      </c>
    </row>
    <row r="75" spans="1:5" ht="56.25">
      <c r="A75" s="6" t="s">
        <v>12</v>
      </c>
      <c r="B75" s="15" t="s">
        <v>32</v>
      </c>
      <c r="C75" s="15" t="s">
        <v>13</v>
      </c>
      <c r="D75" s="15"/>
      <c r="E75" s="22">
        <v>0.7</v>
      </c>
    </row>
    <row r="76" spans="1:5" ht="37.5">
      <c r="A76" s="19" t="s">
        <v>143</v>
      </c>
      <c r="B76" s="15" t="s">
        <v>32</v>
      </c>
      <c r="C76" s="15" t="s">
        <v>13</v>
      </c>
      <c r="D76" s="15" t="s">
        <v>141</v>
      </c>
      <c r="E76" s="22">
        <v>0.7</v>
      </c>
    </row>
    <row r="77" spans="1:5" ht="56.25">
      <c r="A77" s="20" t="s">
        <v>144</v>
      </c>
      <c r="B77" s="15" t="s">
        <v>32</v>
      </c>
      <c r="C77" s="15" t="s">
        <v>13</v>
      </c>
      <c r="D77" s="15" t="s">
        <v>142</v>
      </c>
      <c r="E77" s="22">
        <v>0.7</v>
      </c>
    </row>
    <row r="78" spans="1:5" ht="75">
      <c r="A78" s="16" t="s">
        <v>35</v>
      </c>
      <c r="B78" s="17" t="s">
        <v>36</v>
      </c>
      <c r="C78" s="18"/>
      <c r="D78" s="18"/>
      <c r="E78" s="22">
        <f>E79+E97</f>
        <v>1542.8</v>
      </c>
    </row>
    <row r="79" spans="1:5" ht="37.5">
      <c r="A79" s="16" t="s">
        <v>37</v>
      </c>
      <c r="B79" s="17" t="s">
        <v>38</v>
      </c>
      <c r="C79" s="18"/>
      <c r="D79" s="18"/>
      <c r="E79" s="22">
        <f>E92+E96+E83</f>
        <v>1541.8</v>
      </c>
    </row>
    <row r="80" spans="1:5" ht="18.75">
      <c r="A80" s="16" t="s">
        <v>39</v>
      </c>
      <c r="B80" s="17" t="s">
        <v>40</v>
      </c>
      <c r="C80" s="18"/>
      <c r="D80" s="18"/>
      <c r="E80" s="22">
        <f>E83</f>
        <v>43.61405</v>
      </c>
    </row>
    <row r="81" spans="1:5" ht="93.75">
      <c r="A81" s="6" t="s">
        <v>156</v>
      </c>
      <c r="B81" s="17" t="s">
        <v>40</v>
      </c>
      <c r="C81" s="18" t="s">
        <v>42</v>
      </c>
      <c r="D81" s="18"/>
      <c r="E81" s="22">
        <f>E83</f>
        <v>43.61405</v>
      </c>
    </row>
    <row r="82" spans="1:5" ht="18.75">
      <c r="A82" s="16" t="s">
        <v>43</v>
      </c>
      <c r="B82" s="17" t="s">
        <v>44</v>
      </c>
      <c r="C82" s="18" t="s">
        <v>42</v>
      </c>
      <c r="D82" s="18"/>
      <c r="E82" s="22">
        <f>E83</f>
        <v>43.61405</v>
      </c>
    </row>
    <row r="83" spans="1:5" ht="18.75">
      <c r="A83" s="16" t="s">
        <v>45</v>
      </c>
      <c r="B83" s="17" t="s">
        <v>44</v>
      </c>
      <c r="C83" s="18" t="s">
        <v>42</v>
      </c>
      <c r="D83" s="18" t="s">
        <v>46</v>
      </c>
      <c r="E83" s="22">
        <f>33.49773+10.11632</f>
        <v>43.61405</v>
      </c>
    </row>
    <row r="84" spans="1:5" ht="37.5">
      <c r="A84" s="16" t="s">
        <v>47</v>
      </c>
      <c r="B84" s="17" t="s">
        <v>44</v>
      </c>
      <c r="C84" s="18"/>
      <c r="D84" s="18"/>
      <c r="E84" s="22">
        <f>E92</f>
        <v>1498.18595</v>
      </c>
    </row>
    <row r="85" spans="1:5" ht="131.25">
      <c r="A85" s="6" t="s">
        <v>114</v>
      </c>
      <c r="B85" s="17" t="s">
        <v>44</v>
      </c>
      <c r="C85" s="18" t="s">
        <v>90</v>
      </c>
      <c r="D85" s="18"/>
      <c r="E85" s="22">
        <f>E87</f>
        <v>1080.58595</v>
      </c>
    </row>
    <row r="86" spans="1:5" ht="37.5">
      <c r="A86" s="6" t="s">
        <v>115</v>
      </c>
      <c r="B86" s="17" t="s">
        <v>44</v>
      </c>
      <c r="C86" s="18" t="s">
        <v>112</v>
      </c>
      <c r="D86" s="18"/>
      <c r="E86" s="22">
        <f>E87</f>
        <v>1080.58595</v>
      </c>
    </row>
    <row r="87" spans="1:5" ht="37.5">
      <c r="A87" s="6" t="s">
        <v>115</v>
      </c>
      <c r="B87" s="17" t="s">
        <v>44</v>
      </c>
      <c r="C87" s="18" t="s">
        <v>42</v>
      </c>
      <c r="D87" s="18"/>
      <c r="E87" s="22">
        <f>828.28595+252.3</f>
        <v>1080.58595</v>
      </c>
    </row>
    <row r="88" spans="1:5" ht="56.25">
      <c r="A88" s="6" t="s">
        <v>107</v>
      </c>
      <c r="B88" s="17" t="s">
        <v>44</v>
      </c>
      <c r="C88" s="18" t="s">
        <v>102</v>
      </c>
      <c r="D88" s="18"/>
      <c r="E88" s="22">
        <f>E90</f>
        <v>417.6</v>
      </c>
    </row>
    <row r="89" spans="1:5" ht="56.25">
      <c r="A89" s="6" t="s">
        <v>108</v>
      </c>
      <c r="B89" s="17" t="s">
        <v>44</v>
      </c>
      <c r="C89" s="18" t="s">
        <v>101</v>
      </c>
      <c r="D89" s="18"/>
      <c r="E89" s="22">
        <f>E90</f>
        <v>417.6</v>
      </c>
    </row>
    <row r="90" spans="1:5" ht="56.25">
      <c r="A90" s="6" t="s">
        <v>12</v>
      </c>
      <c r="B90" s="17" t="s">
        <v>44</v>
      </c>
      <c r="C90" s="18" t="s">
        <v>13</v>
      </c>
      <c r="D90" s="18"/>
      <c r="E90" s="22">
        <f>9.6+342+35.8+30.2</f>
        <v>417.6</v>
      </c>
    </row>
    <row r="91" spans="1:5" ht="18.75">
      <c r="A91" s="16" t="s">
        <v>43</v>
      </c>
      <c r="B91" s="17" t="s">
        <v>44</v>
      </c>
      <c r="C91" s="18" t="s">
        <v>13</v>
      </c>
      <c r="D91" s="18" t="s">
        <v>113</v>
      </c>
      <c r="E91" s="22">
        <f>E85+E90</f>
        <v>1498.18595</v>
      </c>
    </row>
    <row r="92" spans="1:5" ht="18.75">
      <c r="A92" s="16" t="s">
        <v>45</v>
      </c>
      <c r="B92" s="17" t="s">
        <v>44</v>
      </c>
      <c r="C92" s="18" t="s">
        <v>13</v>
      </c>
      <c r="D92" s="18" t="s">
        <v>46</v>
      </c>
      <c r="E92" s="22">
        <f>E91</f>
        <v>1498.18595</v>
      </c>
    </row>
    <row r="93" spans="1:5" ht="56.25" hidden="1">
      <c r="A93" s="16" t="s">
        <v>48</v>
      </c>
      <c r="B93" s="17" t="s">
        <v>49</v>
      </c>
      <c r="C93" s="18"/>
      <c r="D93" s="18"/>
      <c r="E93" s="22"/>
    </row>
    <row r="94" spans="1:5" ht="56.25" hidden="1">
      <c r="A94" s="14" t="s">
        <v>12</v>
      </c>
      <c r="B94" s="17" t="s">
        <v>49</v>
      </c>
      <c r="C94" s="18" t="s">
        <v>13</v>
      </c>
      <c r="D94" s="18"/>
      <c r="E94" s="22"/>
    </row>
    <row r="95" spans="1:5" ht="18.75" hidden="1">
      <c r="A95" s="16" t="s">
        <v>43</v>
      </c>
      <c r="B95" s="17" t="s">
        <v>49</v>
      </c>
      <c r="C95" s="18" t="s">
        <v>13</v>
      </c>
      <c r="D95" s="18"/>
      <c r="E95" s="22"/>
    </row>
    <row r="96" spans="1:5" ht="18.75" hidden="1">
      <c r="A96" s="16" t="s">
        <v>45</v>
      </c>
      <c r="B96" s="17" t="s">
        <v>49</v>
      </c>
      <c r="C96" s="18" t="s">
        <v>13</v>
      </c>
      <c r="D96" s="18" t="s">
        <v>46</v>
      </c>
      <c r="E96" s="22"/>
    </row>
    <row r="97" spans="1:5" ht="37.5">
      <c r="A97" s="16" t="s">
        <v>50</v>
      </c>
      <c r="B97" s="17" t="s">
        <v>51</v>
      </c>
      <c r="C97" s="18"/>
      <c r="D97" s="18"/>
      <c r="E97" s="22">
        <f>E98</f>
        <v>1</v>
      </c>
    </row>
    <row r="98" spans="1:5" ht="37.5">
      <c r="A98" s="16" t="s">
        <v>52</v>
      </c>
      <c r="B98" s="17" t="s">
        <v>53</v>
      </c>
      <c r="C98" s="18"/>
      <c r="D98" s="18"/>
      <c r="E98" s="22">
        <v>1</v>
      </c>
    </row>
    <row r="99" spans="1:5" ht="56.25">
      <c r="A99" s="6" t="s">
        <v>107</v>
      </c>
      <c r="B99" s="17" t="s">
        <v>53</v>
      </c>
      <c r="C99" s="18" t="s">
        <v>102</v>
      </c>
      <c r="D99" s="18"/>
      <c r="E99" s="22">
        <v>1</v>
      </c>
    </row>
    <row r="100" spans="1:5" ht="56.25">
      <c r="A100" s="6" t="s">
        <v>108</v>
      </c>
      <c r="B100" s="17" t="s">
        <v>53</v>
      </c>
      <c r="C100" s="18" t="s">
        <v>101</v>
      </c>
      <c r="D100" s="18"/>
      <c r="E100" s="22">
        <v>1</v>
      </c>
    </row>
    <row r="101" spans="1:5" ht="56.25">
      <c r="A101" s="6" t="s">
        <v>12</v>
      </c>
      <c r="B101" s="17" t="s">
        <v>53</v>
      </c>
      <c r="C101" s="18" t="s">
        <v>13</v>
      </c>
      <c r="D101" s="18"/>
      <c r="E101" s="22">
        <v>1</v>
      </c>
    </row>
    <row r="102" spans="1:5" ht="18.75">
      <c r="A102" s="6" t="s">
        <v>54</v>
      </c>
      <c r="B102" s="17" t="s">
        <v>53</v>
      </c>
      <c r="C102" s="18" t="s">
        <v>13</v>
      </c>
      <c r="D102" s="18" t="s">
        <v>116</v>
      </c>
      <c r="E102" s="22">
        <v>1</v>
      </c>
    </row>
    <row r="103" spans="1:5" ht="37.5">
      <c r="A103" s="6" t="s">
        <v>55</v>
      </c>
      <c r="B103" s="17" t="s">
        <v>53</v>
      </c>
      <c r="C103" s="18" t="s">
        <v>13</v>
      </c>
      <c r="D103" s="18" t="s">
        <v>56</v>
      </c>
      <c r="E103" s="22">
        <v>1</v>
      </c>
    </row>
    <row r="104" spans="1:5" ht="18.75">
      <c r="A104" s="14" t="s">
        <v>117</v>
      </c>
      <c r="B104" s="15" t="s">
        <v>57</v>
      </c>
      <c r="C104" s="15"/>
      <c r="D104" s="15"/>
      <c r="E104" s="22">
        <f>E105+E162+E174+E140+E124</f>
        <v>2023.7549999999999</v>
      </c>
    </row>
    <row r="105" spans="1:5" ht="37.5">
      <c r="A105" s="14" t="s">
        <v>118</v>
      </c>
      <c r="B105" s="15" t="s">
        <v>58</v>
      </c>
      <c r="C105" s="15"/>
      <c r="D105" s="15"/>
      <c r="E105" s="22">
        <f>E109+E115+E118+E146+E152+E158</f>
        <v>1716.655</v>
      </c>
    </row>
    <row r="106" spans="1:5" ht="112.5">
      <c r="A106" s="6" t="s">
        <v>119</v>
      </c>
      <c r="B106" s="15" t="s">
        <v>59</v>
      </c>
      <c r="C106" s="15"/>
      <c r="D106" s="15"/>
      <c r="E106" s="22">
        <f>E111</f>
        <v>1.3</v>
      </c>
    </row>
    <row r="107" spans="1:5" ht="56.25">
      <c r="A107" s="6" t="s">
        <v>107</v>
      </c>
      <c r="B107" s="15" t="s">
        <v>59</v>
      </c>
      <c r="C107" s="15" t="s">
        <v>102</v>
      </c>
      <c r="D107" s="15"/>
      <c r="E107" s="22">
        <f>E111</f>
        <v>1.3</v>
      </c>
    </row>
    <row r="108" spans="1:5" ht="56.25">
      <c r="A108" s="6" t="s">
        <v>108</v>
      </c>
      <c r="B108" s="15" t="s">
        <v>59</v>
      </c>
      <c r="C108" s="15" t="s">
        <v>101</v>
      </c>
      <c r="D108" s="15"/>
      <c r="E108" s="22">
        <f>E111</f>
        <v>1.3</v>
      </c>
    </row>
    <row r="109" spans="1:5" ht="56.25">
      <c r="A109" s="6" t="s">
        <v>12</v>
      </c>
      <c r="B109" s="15" t="s">
        <v>59</v>
      </c>
      <c r="C109" s="15" t="s">
        <v>13</v>
      </c>
      <c r="D109" s="15"/>
      <c r="E109" s="22">
        <f>E111</f>
        <v>1.3</v>
      </c>
    </row>
    <row r="110" spans="1:5" ht="18.75">
      <c r="A110" s="6" t="s">
        <v>111</v>
      </c>
      <c r="B110" s="15" t="s">
        <v>59</v>
      </c>
      <c r="C110" s="15" t="s">
        <v>13</v>
      </c>
      <c r="D110" s="15" t="s">
        <v>110</v>
      </c>
      <c r="E110" s="22">
        <f>E111</f>
        <v>1.3</v>
      </c>
    </row>
    <row r="111" spans="1:5" ht="18.75">
      <c r="A111" s="6" t="s">
        <v>33</v>
      </c>
      <c r="B111" s="15" t="s">
        <v>59</v>
      </c>
      <c r="C111" s="15" t="s">
        <v>13</v>
      </c>
      <c r="D111" s="15" t="s">
        <v>34</v>
      </c>
      <c r="E111" s="22">
        <v>1.3</v>
      </c>
    </row>
    <row r="112" spans="1:5" ht="75">
      <c r="A112" s="16" t="s">
        <v>120</v>
      </c>
      <c r="B112" s="15" t="s">
        <v>60</v>
      </c>
      <c r="C112" s="15"/>
      <c r="D112" s="15"/>
      <c r="E112" s="22">
        <f>E117</f>
        <v>5</v>
      </c>
    </row>
    <row r="113" spans="1:5" ht="56.25">
      <c r="A113" s="6" t="s">
        <v>107</v>
      </c>
      <c r="B113" s="15" t="s">
        <v>60</v>
      </c>
      <c r="C113" s="15" t="s">
        <v>102</v>
      </c>
      <c r="D113" s="15"/>
      <c r="E113" s="22">
        <f>E117</f>
        <v>5</v>
      </c>
    </row>
    <row r="114" spans="1:5" ht="56.25">
      <c r="A114" s="6" t="s">
        <v>108</v>
      </c>
      <c r="B114" s="15" t="s">
        <v>60</v>
      </c>
      <c r="C114" s="15" t="s">
        <v>101</v>
      </c>
      <c r="D114" s="15"/>
      <c r="E114" s="22">
        <f>E117</f>
        <v>5</v>
      </c>
    </row>
    <row r="115" spans="1:5" ht="56.25">
      <c r="A115" s="6" t="s">
        <v>12</v>
      </c>
      <c r="B115" s="15" t="s">
        <v>60</v>
      </c>
      <c r="C115" s="15" t="s">
        <v>13</v>
      </c>
      <c r="D115" s="15"/>
      <c r="E115" s="22">
        <f>E117</f>
        <v>5</v>
      </c>
    </row>
    <row r="116" spans="1:5" ht="18.75">
      <c r="A116" s="6" t="s">
        <v>111</v>
      </c>
      <c r="B116" s="15" t="s">
        <v>60</v>
      </c>
      <c r="C116" s="15" t="s">
        <v>13</v>
      </c>
      <c r="D116" s="15" t="s">
        <v>110</v>
      </c>
      <c r="E116" s="22">
        <f>E117</f>
        <v>5</v>
      </c>
    </row>
    <row r="117" spans="1:5" ht="18.75">
      <c r="A117" s="16" t="s">
        <v>122</v>
      </c>
      <c r="B117" s="15" t="s">
        <v>60</v>
      </c>
      <c r="C117" s="15" t="s">
        <v>13</v>
      </c>
      <c r="D117" s="15" t="s">
        <v>121</v>
      </c>
      <c r="E117" s="22">
        <v>5</v>
      </c>
    </row>
    <row r="118" spans="1:5" ht="18.75">
      <c r="A118" s="16" t="s">
        <v>96</v>
      </c>
      <c r="B118" s="15" t="s">
        <v>61</v>
      </c>
      <c r="C118" s="15"/>
      <c r="D118" s="15"/>
      <c r="E118" s="22">
        <f>E121+E132</f>
        <v>1022.855</v>
      </c>
    </row>
    <row r="119" spans="1:5" ht="131.25">
      <c r="A119" s="6" t="s">
        <v>114</v>
      </c>
      <c r="B119" s="15" t="s">
        <v>61</v>
      </c>
      <c r="C119" s="15" t="s">
        <v>90</v>
      </c>
      <c r="D119" s="15"/>
      <c r="E119" s="22">
        <f>E123</f>
        <v>562.6</v>
      </c>
    </row>
    <row r="120" spans="1:5" ht="56.25">
      <c r="A120" s="6" t="s">
        <v>125</v>
      </c>
      <c r="B120" s="15" t="s">
        <v>61</v>
      </c>
      <c r="C120" s="15" t="s">
        <v>123</v>
      </c>
      <c r="D120" s="15"/>
      <c r="E120" s="22">
        <f>E123</f>
        <v>562.6</v>
      </c>
    </row>
    <row r="121" spans="1:5" ht="131.25">
      <c r="A121" s="6" t="s">
        <v>41</v>
      </c>
      <c r="B121" s="15" t="s">
        <v>61</v>
      </c>
      <c r="C121" s="15" t="s">
        <v>62</v>
      </c>
      <c r="D121" s="15"/>
      <c r="E121" s="22">
        <f>E123</f>
        <v>562.6</v>
      </c>
    </row>
    <row r="122" spans="1:5" ht="18.75">
      <c r="A122" s="6" t="s">
        <v>111</v>
      </c>
      <c r="B122" s="15" t="s">
        <v>61</v>
      </c>
      <c r="C122" s="15" t="s">
        <v>62</v>
      </c>
      <c r="D122" s="15" t="s">
        <v>110</v>
      </c>
      <c r="E122" s="22">
        <f>E123</f>
        <v>562.6</v>
      </c>
    </row>
    <row r="123" spans="1:5" ht="37.5">
      <c r="A123" s="6" t="s">
        <v>124</v>
      </c>
      <c r="B123" s="15" t="s">
        <v>61</v>
      </c>
      <c r="C123" s="15" t="s">
        <v>62</v>
      </c>
      <c r="D123" s="15" t="s">
        <v>64</v>
      </c>
      <c r="E123" s="22">
        <f>433.8+128.8</f>
        <v>562.6</v>
      </c>
    </row>
    <row r="124" spans="1:5" ht="18.75">
      <c r="A124" s="16" t="s">
        <v>96</v>
      </c>
      <c r="B124" s="15" t="s">
        <v>158</v>
      </c>
      <c r="C124" s="15"/>
      <c r="D124" s="15"/>
      <c r="E124" s="22">
        <f>E129</f>
        <v>240.3</v>
      </c>
    </row>
    <row r="125" spans="1:5" ht="131.25">
      <c r="A125" s="6" t="s">
        <v>114</v>
      </c>
      <c r="B125" s="15" t="s">
        <v>158</v>
      </c>
      <c r="C125" s="15" t="s">
        <v>90</v>
      </c>
      <c r="D125" s="15"/>
      <c r="E125" s="22">
        <f>E129</f>
        <v>240.3</v>
      </c>
    </row>
    <row r="126" spans="1:5" ht="56.25">
      <c r="A126" s="6" t="s">
        <v>125</v>
      </c>
      <c r="B126" s="15" t="s">
        <v>158</v>
      </c>
      <c r="C126" s="15" t="s">
        <v>123</v>
      </c>
      <c r="D126" s="15"/>
      <c r="E126" s="22">
        <f>E129</f>
        <v>240.3</v>
      </c>
    </row>
    <row r="127" spans="1:5" ht="131.25">
      <c r="A127" s="6" t="s">
        <v>41</v>
      </c>
      <c r="B127" s="15" t="s">
        <v>158</v>
      </c>
      <c r="C127" s="15" t="s">
        <v>62</v>
      </c>
      <c r="D127" s="15"/>
      <c r="E127" s="22">
        <f>E129</f>
        <v>240.3</v>
      </c>
    </row>
    <row r="128" spans="1:5" ht="18.75">
      <c r="A128" s="6" t="s">
        <v>111</v>
      </c>
      <c r="B128" s="15" t="s">
        <v>158</v>
      </c>
      <c r="C128" s="15" t="s">
        <v>62</v>
      </c>
      <c r="D128" s="15"/>
      <c r="E128" s="22">
        <f>E129</f>
        <v>240.3</v>
      </c>
    </row>
    <row r="129" spans="1:5" ht="37.5">
      <c r="A129" s="6" t="s">
        <v>124</v>
      </c>
      <c r="B129" s="15" t="s">
        <v>158</v>
      </c>
      <c r="C129" s="15" t="s">
        <v>62</v>
      </c>
      <c r="D129" s="15"/>
      <c r="E129" s="22">
        <f>180.5+59.8</f>
        <v>240.3</v>
      </c>
    </row>
    <row r="130" spans="1:5" ht="56.25">
      <c r="A130" s="6" t="s">
        <v>107</v>
      </c>
      <c r="B130" s="15" t="s">
        <v>61</v>
      </c>
      <c r="C130" s="15" t="s">
        <v>102</v>
      </c>
      <c r="D130" s="15"/>
      <c r="E130" s="22">
        <f>E134</f>
        <v>460.255</v>
      </c>
    </row>
    <row r="131" spans="1:5" ht="56.25">
      <c r="A131" s="6" t="s">
        <v>108</v>
      </c>
      <c r="B131" s="15" t="s">
        <v>61</v>
      </c>
      <c r="C131" s="15" t="s">
        <v>101</v>
      </c>
      <c r="D131" s="15"/>
      <c r="E131" s="22">
        <f>E134</f>
        <v>460.255</v>
      </c>
    </row>
    <row r="132" spans="1:5" ht="56.25">
      <c r="A132" s="6" t="s">
        <v>12</v>
      </c>
      <c r="B132" s="15" t="s">
        <v>61</v>
      </c>
      <c r="C132" s="15" t="s">
        <v>13</v>
      </c>
      <c r="D132" s="15"/>
      <c r="E132" s="22">
        <f>E134</f>
        <v>460.255</v>
      </c>
    </row>
    <row r="133" spans="1:5" ht="18.75">
      <c r="A133" s="6" t="s">
        <v>111</v>
      </c>
      <c r="B133" s="15" t="s">
        <v>61</v>
      </c>
      <c r="C133" s="15" t="s">
        <v>13</v>
      </c>
      <c r="D133" s="15" t="s">
        <v>110</v>
      </c>
      <c r="E133" s="22">
        <f>E134</f>
        <v>460.255</v>
      </c>
    </row>
    <row r="134" spans="1:5" ht="37.5">
      <c r="A134" s="6" t="s">
        <v>124</v>
      </c>
      <c r="B134" s="15" t="s">
        <v>61</v>
      </c>
      <c r="C134" s="15" t="s">
        <v>13</v>
      </c>
      <c r="D134" s="15" t="s">
        <v>64</v>
      </c>
      <c r="E134" s="22">
        <f>17.1+118.6+4.6+138.7+70.46+3.3+106.955+0.54</f>
        <v>460.255</v>
      </c>
    </row>
    <row r="135" spans="1:5" ht="56.25">
      <c r="A135" s="6" t="s">
        <v>107</v>
      </c>
      <c r="B135" s="15" t="s">
        <v>61</v>
      </c>
      <c r="C135" s="15" t="s">
        <v>102</v>
      </c>
      <c r="D135" s="15"/>
      <c r="E135" s="22">
        <f>E139</f>
        <v>64</v>
      </c>
    </row>
    <row r="136" spans="1:5" ht="56.25">
      <c r="A136" s="6" t="s">
        <v>108</v>
      </c>
      <c r="B136" s="15" t="s">
        <v>61</v>
      </c>
      <c r="C136" s="15" t="s">
        <v>101</v>
      </c>
      <c r="D136" s="15"/>
      <c r="E136" s="22">
        <f>E139</f>
        <v>64</v>
      </c>
    </row>
    <row r="137" spans="1:5" ht="56.25">
      <c r="A137" s="6" t="s">
        <v>12</v>
      </c>
      <c r="B137" s="15" t="s">
        <v>61</v>
      </c>
      <c r="C137" s="15" t="s">
        <v>13</v>
      </c>
      <c r="D137" s="15"/>
      <c r="E137" s="22">
        <f>E139</f>
        <v>64</v>
      </c>
    </row>
    <row r="138" spans="1:5" ht="18.75">
      <c r="A138" s="6" t="s">
        <v>111</v>
      </c>
      <c r="B138" s="15" t="s">
        <v>61</v>
      </c>
      <c r="C138" s="15" t="s">
        <v>13</v>
      </c>
      <c r="D138" s="15" t="s">
        <v>110</v>
      </c>
      <c r="E138" s="22">
        <f>E139</f>
        <v>64</v>
      </c>
    </row>
    <row r="139" spans="1:5" ht="37.5">
      <c r="A139" s="16" t="s">
        <v>95</v>
      </c>
      <c r="B139" s="15" t="s">
        <v>61</v>
      </c>
      <c r="C139" s="15" t="s">
        <v>13</v>
      </c>
      <c r="D139" s="15" t="s">
        <v>94</v>
      </c>
      <c r="E139" s="22">
        <v>64</v>
      </c>
    </row>
    <row r="140" spans="1:5" ht="37.5">
      <c r="A140" s="16" t="s">
        <v>65</v>
      </c>
      <c r="B140" s="15" t="s">
        <v>66</v>
      </c>
      <c r="C140" s="15"/>
      <c r="D140" s="15"/>
      <c r="E140" s="22">
        <f>E145</f>
        <v>0.3</v>
      </c>
    </row>
    <row r="141" spans="1:5" ht="18.75">
      <c r="A141" s="16" t="s">
        <v>128</v>
      </c>
      <c r="B141" s="15" t="s">
        <v>66</v>
      </c>
      <c r="C141" s="15" t="s">
        <v>126</v>
      </c>
      <c r="D141" s="15"/>
      <c r="E141" s="22">
        <f>E145</f>
        <v>0.3</v>
      </c>
    </row>
    <row r="142" spans="1:5" ht="37.5">
      <c r="A142" s="16" t="s">
        <v>129</v>
      </c>
      <c r="B142" s="15" t="s">
        <v>66</v>
      </c>
      <c r="C142" s="15" t="s">
        <v>127</v>
      </c>
      <c r="D142" s="15"/>
      <c r="E142" s="22">
        <f>E145</f>
        <v>0.3</v>
      </c>
    </row>
    <row r="143" spans="1:5" ht="37.5">
      <c r="A143" s="16" t="s">
        <v>130</v>
      </c>
      <c r="B143" s="15" t="s">
        <v>66</v>
      </c>
      <c r="C143" s="15" t="s">
        <v>67</v>
      </c>
      <c r="D143" s="15"/>
      <c r="E143" s="22">
        <f>E145</f>
        <v>0.3</v>
      </c>
    </row>
    <row r="144" spans="1:5" ht="18.75">
      <c r="A144" s="6" t="s">
        <v>111</v>
      </c>
      <c r="B144" s="15" t="s">
        <v>66</v>
      </c>
      <c r="C144" s="15" t="s">
        <v>67</v>
      </c>
      <c r="D144" s="15" t="s">
        <v>110</v>
      </c>
      <c r="E144" s="22">
        <f>E145</f>
        <v>0.3</v>
      </c>
    </row>
    <row r="145" spans="1:5" ht="18.75">
      <c r="A145" s="6" t="s">
        <v>33</v>
      </c>
      <c r="B145" s="15" t="s">
        <v>66</v>
      </c>
      <c r="C145" s="15" t="s">
        <v>67</v>
      </c>
      <c r="D145" s="15" t="s">
        <v>34</v>
      </c>
      <c r="E145" s="22">
        <v>0.3</v>
      </c>
    </row>
    <row r="146" spans="1:5" ht="18.75">
      <c r="A146" s="16" t="s">
        <v>97</v>
      </c>
      <c r="B146" s="15" t="s">
        <v>68</v>
      </c>
      <c r="C146" s="15"/>
      <c r="D146" s="15"/>
      <c r="E146" s="22">
        <f>E151</f>
        <v>651.8</v>
      </c>
    </row>
    <row r="147" spans="1:5" ht="131.25">
      <c r="A147" s="6" t="s">
        <v>114</v>
      </c>
      <c r="B147" s="15" t="s">
        <v>68</v>
      </c>
      <c r="C147" s="15" t="s">
        <v>90</v>
      </c>
      <c r="D147" s="15"/>
      <c r="E147" s="22">
        <f>E151</f>
        <v>651.8</v>
      </c>
    </row>
    <row r="148" spans="1:5" ht="56.25">
      <c r="A148" s="6" t="s">
        <v>125</v>
      </c>
      <c r="B148" s="15" t="s">
        <v>68</v>
      </c>
      <c r="C148" s="15" t="s">
        <v>123</v>
      </c>
      <c r="D148" s="15"/>
      <c r="E148" s="22">
        <f>E151</f>
        <v>651.8</v>
      </c>
    </row>
    <row r="149" spans="1:5" ht="131.25">
      <c r="A149" s="6" t="s">
        <v>41</v>
      </c>
      <c r="B149" s="15" t="s">
        <v>68</v>
      </c>
      <c r="C149" s="15" t="s">
        <v>62</v>
      </c>
      <c r="D149" s="15"/>
      <c r="E149" s="22">
        <f>E151</f>
        <v>651.8</v>
      </c>
    </row>
    <row r="150" spans="1:5" ht="18.75">
      <c r="A150" s="6" t="s">
        <v>111</v>
      </c>
      <c r="B150" s="15" t="s">
        <v>68</v>
      </c>
      <c r="C150" s="15" t="s">
        <v>62</v>
      </c>
      <c r="D150" s="15" t="s">
        <v>110</v>
      </c>
      <c r="E150" s="22">
        <f>E151</f>
        <v>651.8</v>
      </c>
    </row>
    <row r="151" spans="1:5" ht="37.5">
      <c r="A151" s="16" t="s">
        <v>131</v>
      </c>
      <c r="B151" s="15" t="s">
        <v>68</v>
      </c>
      <c r="C151" s="15" t="s">
        <v>62</v>
      </c>
      <c r="D151" s="15" t="s">
        <v>69</v>
      </c>
      <c r="E151" s="22">
        <v>651.8</v>
      </c>
    </row>
    <row r="152" spans="1:5" ht="56.25">
      <c r="A152" s="6" t="s">
        <v>134</v>
      </c>
      <c r="B152" s="17" t="s">
        <v>70</v>
      </c>
      <c r="C152" s="18"/>
      <c r="D152" s="18"/>
      <c r="E152" s="23">
        <f>E156</f>
        <v>22.7</v>
      </c>
    </row>
    <row r="153" spans="1:5" ht="18.75">
      <c r="A153" s="6" t="s">
        <v>132</v>
      </c>
      <c r="B153" s="17" t="s">
        <v>70</v>
      </c>
      <c r="C153" s="18" t="s">
        <v>133</v>
      </c>
      <c r="D153" s="18"/>
      <c r="E153" s="23">
        <f>E156</f>
        <v>22.7</v>
      </c>
    </row>
    <row r="154" spans="1:5" ht="18.75">
      <c r="A154" s="6" t="s">
        <v>71</v>
      </c>
      <c r="B154" s="17" t="s">
        <v>70</v>
      </c>
      <c r="C154" s="18" t="s">
        <v>72</v>
      </c>
      <c r="D154" s="18"/>
      <c r="E154" s="23">
        <f>E156</f>
        <v>22.7</v>
      </c>
    </row>
    <row r="155" spans="1:5" ht="18.75">
      <c r="A155" s="6" t="s">
        <v>111</v>
      </c>
      <c r="B155" s="17" t="s">
        <v>70</v>
      </c>
      <c r="C155" s="18" t="s">
        <v>72</v>
      </c>
      <c r="D155" s="18" t="s">
        <v>110</v>
      </c>
      <c r="E155" s="23">
        <f>E156</f>
        <v>22.7</v>
      </c>
    </row>
    <row r="156" spans="1:5" ht="18.75">
      <c r="A156" s="6" t="s">
        <v>33</v>
      </c>
      <c r="B156" s="17" t="s">
        <v>70</v>
      </c>
      <c r="C156" s="18" t="s">
        <v>72</v>
      </c>
      <c r="D156" s="18" t="s">
        <v>34</v>
      </c>
      <c r="E156" s="23">
        <v>22.7</v>
      </c>
    </row>
    <row r="157" spans="1:5" ht="56.25">
      <c r="A157" s="6" t="s">
        <v>135</v>
      </c>
      <c r="B157" s="17" t="s">
        <v>73</v>
      </c>
      <c r="C157" s="18"/>
      <c r="D157" s="18"/>
      <c r="E157" s="23">
        <f>E161</f>
        <v>13</v>
      </c>
    </row>
    <row r="158" spans="1:5" ht="18.75">
      <c r="A158" s="6" t="s">
        <v>132</v>
      </c>
      <c r="B158" s="17" t="s">
        <v>73</v>
      </c>
      <c r="C158" s="18" t="s">
        <v>72</v>
      </c>
      <c r="D158" s="18"/>
      <c r="E158" s="23">
        <f>E161</f>
        <v>13</v>
      </c>
    </row>
    <row r="159" spans="1:5" ht="18.75">
      <c r="A159" s="6" t="s">
        <v>71</v>
      </c>
      <c r="B159" s="17" t="s">
        <v>73</v>
      </c>
      <c r="C159" s="18" t="s">
        <v>72</v>
      </c>
      <c r="D159" s="18"/>
      <c r="E159" s="23">
        <f>E161</f>
        <v>13</v>
      </c>
    </row>
    <row r="160" spans="1:5" ht="18.75">
      <c r="A160" s="6" t="s">
        <v>111</v>
      </c>
      <c r="B160" s="17" t="s">
        <v>73</v>
      </c>
      <c r="C160" s="18" t="s">
        <v>72</v>
      </c>
      <c r="D160" s="18" t="s">
        <v>110</v>
      </c>
      <c r="E160" s="23">
        <f>E161</f>
        <v>13</v>
      </c>
    </row>
    <row r="161" spans="1:5" ht="18.75">
      <c r="A161" s="6" t="s">
        <v>33</v>
      </c>
      <c r="B161" s="17" t="s">
        <v>73</v>
      </c>
      <c r="C161" s="18" t="s">
        <v>72</v>
      </c>
      <c r="D161" s="18" t="s">
        <v>34</v>
      </c>
      <c r="E161" s="23">
        <v>13</v>
      </c>
    </row>
    <row r="162" spans="1:5" ht="37.5">
      <c r="A162" s="16" t="s">
        <v>74</v>
      </c>
      <c r="B162" s="17" t="s">
        <v>75</v>
      </c>
      <c r="C162" s="18"/>
      <c r="D162" s="18"/>
      <c r="E162" s="22">
        <f>E163</f>
        <v>54.599999999999994</v>
      </c>
    </row>
    <row r="163" spans="1:5" ht="112.5">
      <c r="A163" s="16" t="s">
        <v>136</v>
      </c>
      <c r="B163" s="17" t="s">
        <v>76</v>
      </c>
      <c r="C163" s="18"/>
      <c r="D163" s="18"/>
      <c r="E163" s="22">
        <f>E166+E171</f>
        <v>54.599999999999994</v>
      </c>
    </row>
    <row r="164" spans="1:5" ht="131.25">
      <c r="A164" s="6" t="s">
        <v>114</v>
      </c>
      <c r="B164" s="17" t="s">
        <v>76</v>
      </c>
      <c r="C164" s="18" t="s">
        <v>90</v>
      </c>
      <c r="D164" s="18"/>
      <c r="E164" s="22">
        <f>E168</f>
        <v>35.52569</v>
      </c>
    </row>
    <row r="165" spans="1:5" ht="56.25">
      <c r="A165" s="6" t="s">
        <v>125</v>
      </c>
      <c r="B165" s="17" t="s">
        <v>76</v>
      </c>
      <c r="C165" s="18" t="s">
        <v>123</v>
      </c>
      <c r="D165" s="18"/>
      <c r="E165" s="22">
        <f>E168</f>
        <v>35.52569</v>
      </c>
    </row>
    <row r="166" spans="1:5" ht="131.25">
      <c r="A166" s="6" t="s">
        <v>41</v>
      </c>
      <c r="B166" s="17" t="s">
        <v>76</v>
      </c>
      <c r="C166" s="18" t="s">
        <v>62</v>
      </c>
      <c r="D166" s="18" t="s">
        <v>79</v>
      </c>
      <c r="E166" s="22">
        <f>E168</f>
        <v>35.52569</v>
      </c>
    </row>
    <row r="167" spans="1:5" ht="18.75">
      <c r="A167" s="14" t="s">
        <v>77</v>
      </c>
      <c r="B167" s="17" t="s">
        <v>76</v>
      </c>
      <c r="C167" s="18" t="s">
        <v>62</v>
      </c>
      <c r="D167" s="18" t="s">
        <v>137</v>
      </c>
      <c r="E167" s="22">
        <f>E168</f>
        <v>35.52569</v>
      </c>
    </row>
    <row r="168" spans="1:5" ht="37.5">
      <c r="A168" s="14" t="s">
        <v>78</v>
      </c>
      <c r="B168" s="17" t="s">
        <v>76</v>
      </c>
      <c r="C168" s="18" t="s">
        <v>62</v>
      </c>
      <c r="D168" s="18" t="s">
        <v>79</v>
      </c>
      <c r="E168" s="22">
        <f>27.28551+8.24018</f>
        <v>35.52569</v>
      </c>
    </row>
    <row r="169" spans="1:5" ht="56.25">
      <c r="A169" s="6" t="s">
        <v>107</v>
      </c>
      <c r="B169" s="17" t="s">
        <v>76</v>
      </c>
      <c r="C169" s="18" t="s">
        <v>102</v>
      </c>
      <c r="D169" s="18"/>
      <c r="E169" s="22">
        <f>E173</f>
        <v>19.07431</v>
      </c>
    </row>
    <row r="170" spans="1:5" ht="56.25">
      <c r="A170" s="6" t="s">
        <v>108</v>
      </c>
      <c r="B170" s="17" t="s">
        <v>76</v>
      </c>
      <c r="C170" s="18" t="s">
        <v>101</v>
      </c>
      <c r="D170" s="18"/>
      <c r="E170" s="22">
        <f>E173</f>
        <v>19.07431</v>
      </c>
    </row>
    <row r="171" spans="1:5" ht="56.25">
      <c r="A171" s="6" t="s">
        <v>12</v>
      </c>
      <c r="B171" s="17" t="s">
        <v>76</v>
      </c>
      <c r="C171" s="18" t="s">
        <v>13</v>
      </c>
      <c r="D171" s="18"/>
      <c r="E171" s="22">
        <f>E173</f>
        <v>19.07431</v>
      </c>
    </row>
    <row r="172" spans="1:5" ht="18.75">
      <c r="A172" s="14" t="s">
        <v>77</v>
      </c>
      <c r="B172" s="17" t="s">
        <v>76</v>
      </c>
      <c r="C172" s="18" t="s">
        <v>13</v>
      </c>
      <c r="D172" s="18" t="s">
        <v>137</v>
      </c>
      <c r="E172" s="22">
        <f>E173</f>
        <v>19.07431</v>
      </c>
    </row>
    <row r="173" spans="1:5" ht="37.5">
      <c r="A173" s="14" t="s">
        <v>78</v>
      </c>
      <c r="B173" s="17" t="s">
        <v>76</v>
      </c>
      <c r="C173" s="18" t="s">
        <v>13</v>
      </c>
      <c r="D173" s="18" t="s">
        <v>79</v>
      </c>
      <c r="E173" s="22">
        <f>1+16.2+1.87431</f>
        <v>19.07431</v>
      </c>
    </row>
    <row r="174" spans="1:5" ht="37.5">
      <c r="A174" s="16" t="s">
        <v>80</v>
      </c>
      <c r="B174" s="17" t="s">
        <v>81</v>
      </c>
      <c r="C174" s="18"/>
      <c r="D174" s="18"/>
      <c r="E174" s="22">
        <f>E178+E182+E187</f>
        <v>11.899999999999999</v>
      </c>
    </row>
    <row r="175" spans="1:5" ht="18.75" hidden="1">
      <c r="A175" s="16" t="s">
        <v>23</v>
      </c>
      <c r="B175" s="17" t="s">
        <v>26</v>
      </c>
      <c r="C175" s="18"/>
      <c r="D175" s="18"/>
      <c r="E175" s="22"/>
    </row>
    <row r="176" spans="1:5" ht="112.5" hidden="1">
      <c r="A176" s="16" t="s">
        <v>63</v>
      </c>
      <c r="B176" s="17" t="s">
        <v>26</v>
      </c>
      <c r="C176" s="18" t="s">
        <v>13</v>
      </c>
      <c r="D176" s="18"/>
      <c r="E176" s="22"/>
    </row>
    <row r="177" spans="1:5" ht="18.75" hidden="1">
      <c r="A177" s="14" t="s">
        <v>25</v>
      </c>
      <c r="B177" s="17" t="s">
        <v>26</v>
      </c>
      <c r="C177" s="18" t="s">
        <v>13</v>
      </c>
      <c r="D177" s="18"/>
      <c r="E177" s="22"/>
    </row>
    <row r="178" spans="1:5" ht="18.75" hidden="1">
      <c r="A178" s="16" t="s">
        <v>82</v>
      </c>
      <c r="B178" s="17" t="s">
        <v>26</v>
      </c>
      <c r="C178" s="18" t="s">
        <v>13</v>
      </c>
      <c r="D178" s="18" t="s">
        <v>28</v>
      </c>
      <c r="E178" s="22"/>
    </row>
    <row r="179" spans="1:5" ht="57.75" customHeight="1">
      <c r="A179" s="6" t="s">
        <v>138</v>
      </c>
      <c r="B179" s="17" t="s">
        <v>83</v>
      </c>
      <c r="C179" s="18"/>
      <c r="D179" s="18"/>
      <c r="E179" s="22">
        <f>E183</f>
        <v>7.09</v>
      </c>
    </row>
    <row r="180" spans="1:5" ht="18.75">
      <c r="A180" s="6" t="s">
        <v>132</v>
      </c>
      <c r="B180" s="17" t="s">
        <v>83</v>
      </c>
      <c r="C180" s="18" t="s">
        <v>133</v>
      </c>
      <c r="D180" s="18"/>
      <c r="E180" s="22">
        <f>E183</f>
        <v>7.09</v>
      </c>
    </row>
    <row r="181" spans="1:5" ht="18.75">
      <c r="A181" s="6" t="s">
        <v>71</v>
      </c>
      <c r="B181" s="17" t="s">
        <v>83</v>
      </c>
      <c r="C181" s="18" t="s">
        <v>72</v>
      </c>
      <c r="D181" s="18"/>
      <c r="E181" s="22">
        <f>E183</f>
        <v>7.09</v>
      </c>
    </row>
    <row r="182" spans="1:5" ht="18.75">
      <c r="A182" s="14" t="s">
        <v>25</v>
      </c>
      <c r="B182" s="17" t="s">
        <v>83</v>
      </c>
      <c r="C182" s="18" t="s">
        <v>72</v>
      </c>
      <c r="D182" s="18" t="s">
        <v>109</v>
      </c>
      <c r="E182" s="22">
        <f>E183</f>
        <v>7.09</v>
      </c>
    </row>
    <row r="183" spans="1:5" ht="37.5">
      <c r="A183" s="6" t="s">
        <v>84</v>
      </c>
      <c r="B183" s="17" t="s">
        <v>83</v>
      </c>
      <c r="C183" s="18" t="s">
        <v>72</v>
      </c>
      <c r="D183" s="18" t="s">
        <v>85</v>
      </c>
      <c r="E183" s="22">
        <v>7.09</v>
      </c>
    </row>
    <row r="184" spans="1:5" ht="56.25">
      <c r="A184" s="6" t="s">
        <v>139</v>
      </c>
      <c r="B184" s="17" t="s">
        <v>86</v>
      </c>
      <c r="C184" s="18"/>
      <c r="D184" s="18"/>
      <c r="E184" s="22">
        <f>E202</f>
        <v>4.81</v>
      </c>
    </row>
    <row r="185" spans="1:5" ht="18.75">
      <c r="A185" s="14" t="s">
        <v>71</v>
      </c>
      <c r="B185" s="17" t="s">
        <v>86</v>
      </c>
      <c r="C185" s="18" t="s">
        <v>133</v>
      </c>
      <c r="D185" s="18"/>
      <c r="E185" s="22">
        <f>E202</f>
        <v>4.81</v>
      </c>
    </row>
    <row r="186" spans="1:5" ht="18.75">
      <c r="A186" s="14" t="s">
        <v>25</v>
      </c>
      <c r="B186" s="17" t="s">
        <v>86</v>
      </c>
      <c r="C186" s="18" t="s">
        <v>72</v>
      </c>
      <c r="D186" s="18"/>
      <c r="E186" s="22">
        <f>E202</f>
        <v>4.81</v>
      </c>
    </row>
    <row r="187" spans="1:5" ht="18.75">
      <c r="A187" s="14" t="s">
        <v>25</v>
      </c>
      <c r="B187" s="17" t="s">
        <v>86</v>
      </c>
      <c r="C187" s="18" t="s">
        <v>72</v>
      </c>
      <c r="D187" s="18" t="s">
        <v>109</v>
      </c>
      <c r="E187" s="22">
        <f>E202</f>
        <v>4.81</v>
      </c>
    </row>
    <row r="188" spans="1:5" ht="37.5" hidden="1">
      <c r="A188" s="6" t="s">
        <v>84</v>
      </c>
      <c r="B188" s="17" t="s">
        <v>36</v>
      </c>
      <c r="C188" s="18"/>
      <c r="D188" s="18"/>
      <c r="E188" s="22"/>
    </row>
    <row r="189" spans="1:5" ht="18.75" hidden="1">
      <c r="A189" s="14" t="s">
        <v>25</v>
      </c>
      <c r="B189" s="17" t="s">
        <v>51</v>
      </c>
      <c r="C189" s="18"/>
      <c r="D189" s="18"/>
      <c r="E189" s="22"/>
    </row>
    <row r="190" spans="1:5" ht="37.5" hidden="1">
      <c r="A190" s="6" t="s">
        <v>84</v>
      </c>
      <c r="B190" s="17" t="s">
        <v>87</v>
      </c>
      <c r="C190" s="18"/>
      <c r="D190" s="18"/>
      <c r="E190" s="22"/>
    </row>
    <row r="191" spans="1:5" ht="18.75" hidden="1">
      <c r="A191" s="14" t="s">
        <v>25</v>
      </c>
      <c r="B191" s="17" t="s">
        <v>87</v>
      </c>
      <c r="C191" s="18" t="s">
        <v>13</v>
      </c>
      <c r="D191" s="18"/>
      <c r="E191" s="22"/>
    </row>
    <row r="192" spans="1:5" ht="37.5" hidden="1">
      <c r="A192" s="6" t="s">
        <v>84</v>
      </c>
      <c r="B192" s="17" t="s">
        <v>87</v>
      </c>
      <c r="C192" s="18" t="s">
        <v>13</v>
      </c>
      <c r="D192" s="18"/>
      <c r="E192" s="22"/>
    </row>
    <row r="193" spans="1:5" ht="18.75" hidden="1">
      <c r="A193" s="14" t="s">
        <v>25</v>
      </c>
      <c r="B193" s="17" t="s">
        <v>87</v>
      </c>
      <c r="C193" s="18" t="s">
        <v>13</v>
      </c>
      <c r="D193" s="18" t="s">
        <v>46</v>
      </c>
      <c r="E193" s="22"/>
    </row>
    <row r="194" spans="1:5" ht="37.5" hidden="1">
      <c r="A194" s="6" t="s">
        <v>84</v>
      </c>
      <c r="B194" s="17" t="s">
        <v>88</v>
      </c>
      <c r="C194" s="18"/>
      <c r="D194" s="18"/>
      <c r="E194" s="22"/>
    </row>
    <row r="195" spans="1:5" ht="18.75" hidden="1">
      <c r="A195" s="14" t="s">
        <v>25</v>
      </c>
      <c r="B195" s="17" t="s">
        <v>89</v>
      </c>
      <c r="C195" s="18"/>
      <c r="D195" s="18"/>
      <c r="E195" s="22"/>
    </row>
    <row r="196" spans="1:5" ht="37.5" hidden="1">
      <c r="A196" s="6" t="s">
        <v>84</v>
      </c>
      <c r="B196" s="17" t="s">
        <v>89</v>
      </c>
      <c r="C196" s="18" t="s">
        <v>90</v>
      </c>
      <c r="D196" s="18"/>
      <c r="E196" s="22"/>
    </row>
    <row r="197" spans="1:5" s="2" customFormat="1" ht="18.75" hidden="1">
      <c r="A197" s="14" t="s">
        <v>25</v>
      </c>
      <c r="B197" s="17" t="s">
        <v>89</v>
      </c>
      <c r="C197" s="18" t="s">
        <v>90</v>
      </c>
      <c r="D197" s="18"/>
      <c r="E197" s="24"/>
    </row>
    <row r="198" spans="1:5" ht="37.5" hidden="1">
      <c r="A198" s="6" t="s">
        <v>84</v>
      </c>
      <c r="B198" s="17" t="s">
        <v>89</v>
      </c>
      <c r="C198" s="18" t="s">
        <v>90</v>
      </c>
      <c r="D198" s="18" t="s">
        <v>46</v>
      </c>
      <c r="E198" s="24"/>
    </row>
    <row r="199" spans="1:5" ht="18.75" hidden="1">
      <c r="A199" s="14" t="s">
        <v>25</v>
      </c>
      <c r="B199" s="17" t="s">
        <v>89</v>
      </c>
      <c r="C199" s="18" t="s">
        <v>13</v>
      </c>
      <c r="D199" s="18"/>
      <c r="E199" s="24"/>
    </row>
    <row r="200" spans="1:5" ht="37.5" hidden="1">
      <c r="A200" s="6" t="s">
        <v>84</v>
      </c>
      <c r="B200" s="17" t="s">
        <v>89</v>
      </c>
      <c r="C200" s="18" t="s">
        <v>13</v>
      </c>
      <c r="D200" s="18"/>
      <c r="E200" s="24"/>
    </row>
    <row r="201" spans="1:5" ht="18.75" hidden="1">
      <c r="A201" s="14" t="s">
        <v>25</v>
      </c>
      <c r="B201" s="17" t="s">
        <v>89</v>
      </c>
      <c r="C201" s="18" t="s">
        <v>13</v>
      </c>
      <c r="D201" s="18" t="s">
        <v>46</v>
      </c>
      <c r="E201" s="24"/>
    </row>
    <row r="202" spans="1:5" ht="37.5">
      <c r="A202" s="6" t="s">
        <v>84</v>
      </c>
      <c r="B202" s="17" t="s">
        <v>86</v>
      </c>
      <c r="C202" s="18" t="s">
        <v>72</v>
      </c>
      <c r="D202" s="18" t="s">
        <v>85</v>
      </c>
      <c r="E202" s="24">
        <v>4.81</v>
      </c>
    </row>
    <row r="203" spans="1:5" ht="18.75">
      <c r="A203" s="36" t="s">
        <v>91</v>
      </c>
      <c r="B203" s="36"/>
      <c r="C203" s="36"/>
      <c r="D203" s="36"/>
      <c r="E203" s="24">
        <f>E16+E78+E104+E139</f>
        <v>4156.86001</v>
      </c>
    </row>
  </sheetData>
  <sheetProtection selectLockedCells="1" selectUnlockedCells="1"/>
  <mergeCells count="12">
    <mergeCell ref="A203:D203"/>
    <mergeCell ref="A15:D15"/>
    <mergeCell ref="B6:E6"/>
    <mergeCell ref="B12:B13"/>
    <mergeCell ref="C12:C13"/>
    <mergeCell ref="D12:D13"/>
    <mergeCell ref="B7:E7"/>
    <mergeCell ref="A9:E9"/>
    <mergeCell ref="A10:B10"/>
    <mergeCell ref="A11:B11"/>
    <mergeCell ref="A12:A13"/>
    <mergeCell ref="E12:E13"/>
  </mergeCells>
  <printOptions/>
  <pageMargins left="0.7875" right="0.39375" top="0.39305555555555555" bottom="0.39375" header="0.19652777777777777" footer="0.5118055555555555"/>
  <pageSetup fitToHeight="0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2014-12-28T15:34:17Z</cp:lastPrinted>
  <dcterms:modified xsi:type="dcterms:W3CDTF">2015-12-27T07:50:07Z</dcterms:modified>
  <cp:category/>
  <cp:version/>
  <cp:contentType/>
  <cp:contentStatus/>
</cp:coreProperties>
</file>